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1ПК\Desktop\МОИ ДОКУМЕНТЫ\ТАНЯ\КСП РХ\ИСПОЛНЕНИЕ БЮДЖЕТА ЗА  2025 ГОД\"/>
    </mc:Choice>
  </mc:AlternateContent>
  <xr:revisionPtr revIDLastSave="0" documentId="13_ncr:1_{489FE29B-25DD-449D-B34C-B2FD59ADFD2B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</sheets>
  <definedNames>
    <definedName name="_xlnm._FilterDatabase" localSheetId="0" hidden="1">Лист1!$A$20:$F$86</definedName>
  </definedNames>
  <calcPr calcId="191029" iterate="1" iterateCount="20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E58" i="1"/>
  <c r="D58" i="1"/>
  <c r="E59" i="1"/>
  <c r="D59" i="1"/>
  <c r="F54" i="1" l="1"/>
  <c r="F55" i="1"/>
  <c r="E53" i="1"/>
  <c r="E54" i="1"/>
  <c r="E55" i="1"/>
  <c r="D53" i="1"/>
  <c r="D54" i="1"/>
  <c r="D55" i="1"/>
  <c r="D82" i="1" l="1"/>
  <c r="D56" i="1"/>
  <c r="E49" i="1"/>
  <c r="E46" i="1"/>
  <c r="D23" i="1"/>
  <c r="E23" i="1"/>
  <c r="F30" i="1"/>
  <c r="F57" i="1" l="1"/>
  <c r="E56" i="1"/>
  <c r="F56" i="1" l="1"/>
  <c r="F53" i="1"/>
  <c r="F83" i="1"/>
  <c r="E82" i="1"/>
  <c r="F104" i="1"/>
  <c r="F105" i="1"/>
  <c r="F106" i="1"/>
  <c r="F107" i="1"/>
  <c r="F109" i="1"/>
  <c r="E108" i="1"/>
  <c r="D108" i="1"/>
  <c r="F25" i="1"/>
  <c r="F26" i="1"/>
  <c r="F27" i="1"/>
  <c r="F28" i="1"/>
  <c r="F29" i="1"/>
  <c r="F34" i="1"/>
  <c r="F36" i="1"/>
  <c r="F38" i="1"/>
  <c r="F40" i="1"/>
  <c r="F41" i="1"/>
  <c r="F44" i="1"/>
  <c r="F47" i="1"/>
  <c r="F50" i="1"/>
  <c r="F52" i="1"/>
  <c r="F61" i="1"/>
  <c r="F67" i="1"/>
  <c r="F76" i="1"/>
  <c r="F81" i="1"/>
  <c r="F86" i="1"/>
  <c r="F88" i="1"/>
  <c r="F89" i="1"/>
  <c r="F90" i="1"/>
  <c r="F91" i="1"/>
  <c r="F93" i="1"/>
  <c r="F96" i="1"/>
  <c r="F98" i="1"/>
  <c r="F100" i="1"/>
  <c r="F103" i="1"/>
  <c r="F24" i="1"/>
  <c r="E102" i="1"/>
  <c r="E99" i="1"/>
  <c r="E97" i="1"/>
  <c r="E95" i="1"/>
  <c r="E92" i="1"/>
  <c r="E85" i="1"/>
  <c r="E80" i="1"/>
  <c r="E79" i="1" s="1"/>
  <c r="E75" i="1"/>
  <c r="E74" i="1" s="1"/>
  <c r="E71" i="1"/>
  <c r="E69" i="1"/>
  <c r="E68" i="1" s="1"/>
  <c r="E66" i="1"/>
  <c r="E64" i="1"/>
  <c r="E60" i="1"/>
  <c r="E51" i="1"/>
  <c r="E43" i="1"/>
  <c r="E42" i="1" s="1"/>
  <c r="E39" i="1"/>
  <c r="E37" i="1"/>
  <c r="E35" i="1"/>
  <c r="E33" i="1"/>
  <c r="E22" i="1"/>
  <c r="F82" i="1" l="1"/>
  <c r="E84" i="1"/>
  <c r="F108" i="1"/>
  <c r="E101" i="1"/>
  <c r="E63" i="1"/>
  <c r="E62" i="1" s="1"/>
  <c r="E94" i="1"/>
  <c r="E48" i="1"/>
  <c r="E45" i="1" s="1"/>
  <c r="E32" i="1"/>
  <c r="E31" i="1" s="1"/>
  <c r="E78" i="1" l="1"/>
  <c r="E77" i="1" s="1"/>
  <c r="E21" i="1"/>
  <c r="D33" i="1"/>
  <c r="F33" i="1" s="1"/>
  <c r="D35" i="1"/>
  <c r="F35" i="1" s="1"/>
  <c r="D37" i="1"/>
  <c r="F37" i="1" s="1"/>
  <c r="D39" i="1"/>
  <c r="F39" i="1" s="1"/>
  <c r="D32" i="1" l="1"/>
  <c r="F32" i="1" s="1"/>
  <c r="E110" i="1"/>
  <c r="F23" i="1"/>
  <c r="D95" i="1"/>
  <c r="F95" i="1" s="1"/>
  <c r="D97" i="1"/>
  <c r="F97" i="1" s="1"/>
  <c r="D99" i="1"/>
  <c r="F99" i="1" s="1"/>
  <c r="D31" i="1" l="1"/>
  <c r="F31" i="1" s="1"/>
  <c r="D60" i="1"/>
  <c r="F58" i="1" l="1"/>
  <c r="F60" i="1"/>
  <c r="D75" i="1"/>
  <c r="D72" i="1"/>
  <c r="D64" i="1"/>
  <c r="D66" i="1"/>
  <c r="F66" i="1" s="1"/>
  <c r="D69" i="1"/>
  <c r="D46" i="1"/>
  <c r="F46" i="1" s="1"/>
  <c r="D49" i="1"/>
  <c r="F49" i="1" s="1"/>
  <c r="D51" i="1"/>
  <c r="F51" i="1" s="1"/>
  <c r="D43" i="1"/>
  <c r="D22" i="1"/>
  <c r="F22" i="1" l="1"/>
  <c r="D71" i="1"/>
  <c r="D42" i="1"/>
  <c r="F42" i="1" s="1"/>
  <c r="F43" i="1"/>
  <c r="D48" i="1"/>
  <c r="F48" i="1" s="1"/>
  <c r="D68" i="1"/>
  <c r="D74" i="1"/>
  <c r="F74" i="1" s="1"/>
  <c r="F75" i="1"/>
  <c r="D63" i="1"/>
  <c r="F63" i="1" s="1"/>
  <c r="D102" i="1"/>
  <c r="D80" i="1"/>
  <c r="D85" i="1"/>
  <c r="D79" i="1" l="1"/>
  <c r="F79" i="1" s="1"/>
  <c r="F80" i="1"/>
  <c r="F85" i="1"/>
  <c r="D101" i="1"/>
  <c r="F101" i="1" s="1"/>
  <c r="F102" i="1"/>
  <c r="D62" i="1"/>
  <c r="F62" i="1" s="1"/>
  <c r="D45" i="1"/>
  <c r="F45" i="1" s="1"/>
  <c r="D92" i="1"/>
  <c r="D84" i="1" s="1"/>
  <c r="F84" i="1" s="1"/>
  <c r="D94" i="1"/>
  <c r="F94" i="1" s="1"/>
  <c r="D21" i="1" l="1"/>
  <c r="F21" i="1" s="1"/>
  <c r="D78" i="1"/>
  <c r="F92" i="1"/>
  <c r="D77" i="1" l="1"/>
  <c r="F77" i="1" s="1"/>
  <c r="F78" i="1"/>
  <c r="D110" i="1" l="1"/>
  <c r="F110" i="1" s="1"/>
</calcChain>
</file>

<file path=xl/sharedStrings.xml><?xml version="1.0" encoding="utf-8"?>
<sst xmlns="http://schemas.openxmlformats.org/spreadsheetml/2006/main" count="199" uniqueCount="184">
  <si>
    <t>Наименование доходов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</si>
  <si>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</si>
  <si>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</si>
  <si>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</si>
  <si>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</si>
  <si>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</si>
  <si>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</si>
  <si>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</si>
  <si>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1 01 02030 01 0000 110</t>
  </si>
  <si>
    <t>1 01 02080 01 0000 110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</si>
  <si>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</si>
  <si>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</si>
  <si>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</si>
  <si>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</si>
  <si>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</si>
  <si>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</si>
  <si>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1 03 02231 01 0000 110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</si>
  <si>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</si>
  <si>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</si>
  <si>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</si>
  <si>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</si>
  <si>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</si>
  <si>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</si>
  <si>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</si>
  <si>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</si>
  <si>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</si>
  <si>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</si>
  <si>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</si>
  <si>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</si>
  <si>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1 03 03000 01 0000 110</t>
  </si>
  <si>
    <t>Туристический налог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</si>
  <si>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</si>
  <si>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</si>
  <si>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</si>
  <si>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</si>
  <si>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</si>
  <si>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</si>
  <si>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</si>
  <si>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</si>
  <si>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</si>
  <si>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</si>
  <si>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1 06 06000 00 0000 110</t>
  </si>
  <si>
    <t>Земельный налог</t>
  </si>
  <si>
    <t>1 06 06030 00 0000 110</t>
  </si>
  <si>
    <t>Земельный налог с организаций</t>
  </si>
  <si>
    <t>1 06 06033 10 0000 110</t>
  </si>
  <si>
    <t>Земельный налог с организаций, обладающих земельным участком, расположенным в границах сельских поселений</t>
  </si>
  <si>
    <t>1 06 06040 00 0000 110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</si>
  <si>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</si>
  <si>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поселений.</t>
  </si>
  <si>
    <t>1 14 00000 00 0000 000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</si>
  <si>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</si>
  <si>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</si>
  <si>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1 14 02050 10 0000 410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</si>
  <si>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</si>
  <si>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</si>
  <si>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</si>
  <si>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1 14 02050 10 0000 440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</si>
  <si>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</si>
  <si>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1 14 02053 10 0000 440</t>
  </si>
  <si>
    <t>1 14 06000 00 0000 430</t>
  </si>
  <si>
    <t>1 14 06025 10 0000 430</t>
  </si>
  <si>
    <t>ШТРАФЫ, САНКЦИИ, ВОЗМЕЩЕНИЕ УЩЕРБА</t>
  </si>
  <si>
    <t>1 16 09000 00 0000 140</t>
  </si>
  <si>
    <t>1 16 09040 10 0000 140</t>
  </si>
  <si>
    <t>Прочие неналоговые доходы</t>
  </si>
  <si>
    <t>1 17 05000 00 0000 180</t>
  </si>
  <si>
    <t>1 17 05050 10 0000 180</t>
  </si>
  <si>
    <t>Прочие неналоговые доходы бюджетов сельских поселений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</si>
  <si>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</si>
  <si>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</si>
  <si>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</si>
  <si>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Федерации.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</si>
  <si>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</si>
  <si>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</si>
  <si>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</si>
  <si>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</si>
  <si>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2 02 15001 10 0000 150</t>
  </si>
  <si>
    <t>2 02 20000 00 0000 150</t>
  </si>
  <si>
    <t>Субсидии бюджетам бюджетной системы Российской Федерации (межбюджетные субсидии)</t>
  </si>
  <si>
    <t>2 02 20041 00 0000 150</t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</si>
  <si>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</si>
  <si>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</si>
  <si>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2 02 25576 00 0000 150</t>
  </si>
  <si>
    <t>Субсидии бюджетам на обеспечение комплексного развития сельских территорий</t>
  </si>
  <si>
    <t>2 02 25576 10 0000 150</t>
  </si>
  <si>
    <t>Субсидии бюджетам сельских поселений на обеспечение комплексного развития сельских территорий</t>
  </si>
  <si>
    <t>2 02 29999 10 0000 150</t>
  </si>
  <si>
    <t>Прочие субсидии</t>
  </si>
  <si>
    <t>2 02 29999 00 0000 150</t>
  </si>
  <si>
    <t>Прочие субсидии бюджетам сельских поселений</t>
  </si>
  <si>
    <t>2 02 30000 00 0000 150</t>
  </si>
  <si>
    <t>2 02 30024 00 0000 150</t>
  </si>
  <si>
    <t>Субвенции местным бюджетам на выполнение передаваемых полномочий субъектов Российской Федерации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</si>
  <si>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</si>
  <si>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</si>
  <si>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2 02 35118 00 0000 150</t>
  </si>
  <si>
    <t>2 02 35118 10 0000 150</t>
  </si>
  <si>
    <t>2 02 35250 00 0000 150</t>
  </si>
  <si>
    <t>Субвенции бюджетам на оплату жилищно-коммунальных услуг отдельным категориям граждан</t>
  </si>
  <si>
    <t>2 02 35250 10 0000 150</t>
  </si>
  <si>
    <t>Субвенции бюджетам сельских поселений на оплату жилищно-коммунальных услуг отдельным категориям граждан</t>
  </si>
  <si>
    <t>2 02 40000 00 0000 150</t>
  </si>
  <si>
    <t>Иные межбюджетные трансферты</t>
  </si>
  <si>
    <t>2 02 40014 00 0000 150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</si>
  <si>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</si>
  <si>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</si>
  <si>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2 02 49999 00 0000 150</t>
  </si>
  <si>
    <t>Прочие межбюджетные трансферты, передаваемые бюджетам</t>
  </si>
  <si>
    <t>2 02 49999 10 0000 150</t>
  </si>
  <si>
    <t>Прочие межбюджетные трансферты, передаваемые бюджетам сельских поселений</t>
  </si>
  <si>
    <t>2 07 05030 00 0000 150</t>
  </si>
  <si>
    <t>2 07 05030 10 0000 150</t>
  </si>
  <si>
    <t>Прочие безвозмездные поступления в бюджеты сельских поселений</t>
  </si>
  <si>
    <t>Всего доходов</t>
  </si>
  <si>
    <t>ПРОЧИЕ БЕЗВОЗМЕЗДНЫЕ ПОСТУПЛЕНИЯ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</si>
  <si>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</si>
  <si>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</si>
  <si>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нет такого кода в Приказе Минфина России от 10.06.2024 N 85н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</si>
  <si>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</si>
  <si>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</si>
  <si>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</si>
  <si>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1 14 06020 00 0000 430</t>
  </si>
  <si>
    <t xml:space="preserve"> 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</si>
  <si>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</si>
  <si>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</si>
  <si>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r>
      <t>1 14 02000 00 0000 0</t>
    </r>
    <r>
      <rPr>
        <b/>
        <sz val="10"/>
        <rFont val="Times New Roman"/>
        <family val="1"/>
        <charset val="204"/>
      </rPr>
      <t>00</t>
    </r>
  </si>
  <si>
    <r>
      <t>1 17 00000 00 0000 00</t>
    </r>
    <r>
      <rPr>
        <b/>
        <sz val="10"/>
        <rFont val="Times New Roman"/>
        <family val="1"/>
        <charset val="204"/>
      </rPr>
      <t>0</t>
    </r>
  </si>
  <si>
    <r>
      <t>1 16 00000 00 0000 00</t>
    </r>
    <r>
      <rPr>
        <b/>
        <sz val="10"/>
        <rFont val="Times New Roman"/>
        <family val="1"/>
        <charset val="204"/>
      </rPr>
      <t>0</t>
    </r>
  </si>
  <si>
    <t xml:space="preserve">Код бюджетной классификации Российской Федерации </t>
  </si>
  <si>
    <t>Целинного сельсовета</t>
  </si>
  <si>
    <t>к решению Совета депутатов</t>
  </si>
  <si>
    <t>1 01 02210 01 0000 110</t>
  </si>
  <si>
    <t>1 01 02140 01 0000 110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</si>
  <si>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</si>
  <si>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1 01 02130 01 0000 110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</si>
  <si>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</si>
  <si>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</si>
  <si>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и постановлений судов , вынесенных при производстве по уголовным делам)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</si>
  <si>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и постановлений судов, вынесенных при производстве по уголовным делам)</t>
  </si>
  <si>
    <t>Ширинского района</t>
  </si>
  <si>
    <t>Республики Хакасия</t>
  </si>
  <si>
    <t>Доходы бюджета Целинного сельсовета Ширинского района Республики Хакасия за 2025 год</t>
  </si>
  <si>
    <t>Приложение 2</t>
  </si>
  <si>
    <t>от 2026г. №</t>
  </si>
  <si>
    <t>тыс.руб.</t>
  </si>
  <si>
    <t>План</t>
  </si>
  <si>
    <t>Исполнено</t>
  </si>
  <si>
    <t>Процент исполнения</t>
  </si>
  <si>
    <t>2 02  20041 10 0000 150</t>
  </si>
  <si>
    <t>2 02  20041 00 0000 150</t>
  </si>
  <si>
    <t xml:space="preserve"> 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</si>
  <si>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2 02 15009 10 0000 150</t>
  </si>
  <si>
    <t>2 02 15009 00 0000 150</t>
  </si>
  <si>
    <t>Дотации бюджетам сельских поселений на частичную компенсацию дополнительных расходов на повышение оплаты труда работников бюджетной сферы и иные цели</t>
  </si>
  <si>
    <t xml:space="preserve"> Дотации бюджетам на частичную компенсацию дополнительных расходов на повышение оплаты труда работников бюджетной сферы и иные цели</t>
  </si>
  <si>
    <t>Прочие доходы от компенсации затрат бюджетов сельских поселений</t>
  </si>
  <si>
    <t xml:space="preserve">  Прочие доходы от компенсации затрат государства</t>
  </si>
  <si>
    <t xml:space="preserve">  ДОХОДЫ ОТ ОКАЗАНИЯ ПЛАТНЫХ УСЛУГ И КОМПЕНСАЦИИ ЗАТРАТ ГОСУДАРСТВА</t>
  </si>
  <si>
    <t>1 13 02995 10 0000 130</t>
  </si>
  <si>
    <t>1 06 06043 10 0000 110</t>
  </si>
  <si>
    <t>1 11 05325 10 0000 120</t>
  </si>
  <si>
    <t>Плата по соглашениям об установлении сервитута, заключенным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сельских поселений</t>
  </si>
  <si>
    <t xml:space="preserve"> 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</si>
  <si>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 xml:space="preserve">  ДОХОДЫ ОТ ИСПОЛЬЗОВАНИЯ ИМУЩЕСТВА, НАХОДЯЩЕГОСЯ В ГОСУДАРСТВЕННОЙ И МУНИЦИПАЛЬНОЙ СОБСТВЕННОСТИ</t>
  </si>
  <si>
    <t>1 01 02220 01 0000 110</t>
  </si>
  <si>
    <t>Налог на доходы физических лиц в части суммы налога, превышающей 650 тысяч рублей, относящейся к сумме налоговых баз, указанных в пункте 6.1 статьи 210 Налогового кодекса Российской Федерации, превышающей 5 миллионов рублей, за налоговые периоды после 1 января 2025 года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</si>
  <si>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</si>
  <si>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</si>
  <si>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</si>
  <si>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</si>
  <si>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</si>
  <si>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</si>
  <si>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1 13 02000 00 0000 130</t>
  </si>
  <si>
    <t>Доходы от компенсации затрат государства</t>
  </si>
  <si>
    <t>удалить</t>
  </si>
  <si>
    <t>Субвенции бюджетам бюджетной системы Российской Федерации</t>
  </si>
  <si>
    <t>Дотации бюджетам сельских поселений на выравнивание бюджетной обеспеченности из бюджета субъекта Российской Федерации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</si>
  <si>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</si>
  <si>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</si>
  <si>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r>
      <t xml:space="preserve">1 11 00000 00 0000 </t>
    </r>
    <r>
      <rPr>
        <sz val="10"/>
        <rFont val="Times New Roman"/>
        <family val="1"/>
        <charset val="204"/>
      </rPr>
      <t>000</t>
    </r>
  </si>
  <si>
    <r>
      <t>1 11 0532</t>
    </r>
    <r>
      <rPr>
        <sz val="10"/>
        <rFont val="Times New Roman"/>
        <family val="1"/>
        <charset val="204"/>
      </rPr>
      <t>0</t>
    </r>
    <r>
      <rPr>
        <sz val="10"/>
        <color rgb="FF000000"/>
        <rFont val="Times New Roman"/>
        <family val="1"/>
        <charset val="204"/>
      </rPr>
      <t xml:space="preserve"> 00 0000 120</t>
    </r>
  </si>
  <si>
    <r>
      <t>1 13 0299</t>
    </r>
    <r>
      <rPr>
        <sz val="10"/>
        <rFont val="Times New Roman"/>
        <family val="1"/>
        <charset val="204"/>
      </rPr>
      <t>0</t>
    </r>
    <r>
      <rPr>
        <sz val="10"/>
        <color rgb="FF000000"/>
        <rFont val="Times New Roman"/>
        <family val="1"/>
        <charset val="204"/>
      </rPr>
      <t xml:space="preserve"> 00 0000 130</t>
    </r>
  </si>
  <si>
    <r>
      <t>1 13 00000 00 0000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</si>
</sst>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.000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0" fillId="0" borderId="1" xfId="0" applyBorder="1" applyAlignment="1">
      <alignment horizontal="center"/>
    </xf>
    <xf numFmtId="0" fontId="0" fillId="3" borderId="1" xfId="0" applyFill="1" applyBorder="1"/>
    <xf numFmtId="165" fontId="6" fillId="3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0" fillId="0" borderId="4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165" fontId="11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166" fontId="0" fillId="0" borderId="1" xfId="0" applyNumberFormat="1" applyBorder="1"/>
    <xf numFmtId="166" fontId="0" fillId="3" borderId="1" xfId="0" applyNumberFormat="1" applyFill="1" applyBorder="1"/>
    <xf numFmtId="165" fontId="14" fillId="3" borderId="1" xfId="0" applyNumberFormat="1" applyFont="1" applyFill="1" applyBorder="1"/>
    <xf numFmtId="166" fontId="14" fillId="0" borderId="1" xfId="0" applyNumberFormat="1" applyFont="1" applyBorder="1"/>
    <xf numFmtId="0" fontId="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164" fontId="4" fillId="5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66" fontId="0" fillId="2" borderId="1" xfId="0" applyNumberFormat="1" applyFill="1" applyBorder="1"/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110"/>
  <sheetViews>
    <sheetView tabSelected="1" workbookViewId="0">
      <selection activeCell="F58" sqref="F58:F59"/>
    </sheetView>
  </sheetViews>
  <sheetFormatPr defaultRowHeight="15" x14ac:dyDescent="0.25"/>
  <cols>
    <col min="1" max="1" width="6" customWidth="1"/>
    <col min="2" max="2" width="21.85546875" style="4" customWidth="1"/>
    <col min="3" max="3" width="61.140625" style="6" customWidth="1"/>
    <col min="4" max="4" width="17" customWidth="1"/>
    <col min="5" max="5" width="12.5703125" customWidth="1"/>
    <col min="6" max="6" width="14.140625" customWidth="1"/>
    <col min="7" max="7" width="40.28515625" customWidth="1"/>
    <col min="8" max="8" width="60.7109375" customWidth="1"/>
  </cols>
  <sheetData>
    <row r="3" spans="1:6" x14ac:dyDescent="0.25">
      <c r="C3" s="81" t="s">
        <v>143</v>
      </c>
      <c r="D3" s="81"/>
    </row>
    <row r="4" spans="1:6" x14ac:dyDescent="0.25">
      <c r="C4" s="81" t="s">
        <v>131</v>
      </c>
      <c r="D4" s="81"/>
    </row>
    <row r="5" spans="1:6" x14ac:dyDescent="0.25">
      <c r="C5" s="81" t="s">
        <v>130</v>
      </c>
      <c r="D5" s="81"/>
    </row>
    <row r="6" spans="1:6" x14ac:dyDescent="0.25">
      <c r="C6" s="81" t="s">
        <v>140</v>
      </c>
      <c r="D6" s="81"/>
    </row>
    <row r="7" spans="1:6" x14ac:dyDescent="0.25">
      <c r="C7" s="81" t="s">
        <v>141</v>
      </c>
      <c r="D7" s="81"/>
    </row>
    <row r="8" spans="1:6" x14ac:dyDescent="0.25">
      <c r="C8" s="81" t="s">
        <v>144</v>
      </c>
      <c r="D8" s="81"/>
    </row>
    <row r="9" spans="1:6" ht="103.5" customHeight="1" x14ac:dyDescent="0.25">
      <c r="A9" s="85"/>
      <c r="B9" s="85"/>
      <c r="C9" s="14" t="s">
        <v>142</v>
      </c>
      <c r="D9" s="18"/>
      <c r="F9" t="s">
        <v>145</v>
      </c>
    </row>
    <row r="10" spans="1:6" ht="15.75" customHeight="1" x14ac:dyDescent="0.25">
      <c r="A10" s="82" t="s">
        <v>129</v>
      </c>
      <c r="B10" s="82"/>
      <c r="C10" s="82" t="s">
        <v>0</v>
      </c>
      <c r="D10" s="82" t="s">
        <v>146</v>
      </c>
      <c r="E10" s="77" t="s">
        <v>147</v>
      </c>
      <c r="F10" s="77" t="s">
        <v>148</v>
      </c>
    </row>
    <row r="11" spans="1:6" ht="15.75" customHeight="1" x14ac:dyDescent="0.25">
      <c r="A11" s="83"/>
      <c r="B11" s="83"/>
      <c r="C11" s="83"/>
      <c r="D11" s="83"/>
      <c r="E11" s="78"/>
      <c r="F11" s="78"/>
    </row>
    <row r="12" spans="1:6" ht="15.75" customHeight="1" x14ac:dyDescent="0.25">
      <c r="A12" s="83"/>
      <c r="B12" s="83"/>
      <c r="C12" s="83"/>
      <c r="D12" s="83"/>
      <c r="E12" s="78"/>
      <c r="F12" s="78"/>
    </row>
    <row r="13" spans="1:6" ht="15" customHeight="1" x14ac:dyDescent="0.25">
      <c r="A13" s="83"/>
      <c r="B13" s="83"/>
      <c r="C13" s="83"/>
      <c r="D13" s="83"/>
      <c r="E13" s="78"/>
      <c r="F13" s="78"/>
    </row>
    <row r="14" spans="1:6" ht="12.75" hidden="1" customHeight="1" x14ac:dyDescent="0.25">
      <c r="A14" s="83"/>
      <c r="B14" s="83"/>
      <c r="C14" s="83"/>
      <c r="D14" s="83"/>
      <c r="E14" s="78"/>
      <c r="F14" s="78"/>
    </row>
    <row r="15" spans="1:6" ht="15.75" hidden="1" customHeight="1" x14ac:dyDescent="0.25">
      <c r="A15" s="83"/>
      <c r="B15" s="83"/>
      <c r="C15" s="83"/>
      <c r="D15" s="83"/>
      <c r="E15" s="78"/>
      <c r="F15" s="78"/>
    </row>
    <row r="16" spans="1:6" ht="15.75" hidden="1" customHeight="1" x14ac:dyDescent="0.25">
      <c r="A16" s="83"/>
      <c r="B16" s="83"/>
      <c r="C16" s="83"/>
      <c r="D16" s="83"/>
      <c r="E16" s="78"/>
      <c r="F16" s="78"/>
    </row>
    <row r="17" spans="1:8" ht="15.75" hidden="1" customHeight="1" x14ac:dyDescent="0.25">
      <c r="A17" s="83"/>
      <c r="B17" s="83"/>
      <c r="C17" s="83"/>
      <c r="D17" s="83"/>
      <c r="E17" s="78"/>
      <c r="F17" s="78"/>
    </row>
    <row r="18" spans="1:8" ht="15.75" hidden="1" customHeight="1" x14ac:dyDescent="0.25">
      <c r="A18" s="83"/>
      <c r="B18" s="83"/>
      <c r="C18" s="83"/>
      <c r="D18" s="83"/>
      <c r="E18" s="78"/>
      <c r="F18" s="78"/>
    </row>
    <row r="19" spans="1:8" ht="21" customHeight="1" x14ac:dyDescent="0.25">
      <c r="A19" s="84"/>
      <c r="B19" s="84"/>
      <c r="C19" s="84"/>
      <c r="D19" s="84"/>
      <c r="E19" s="79"/>
      <c r="F19" s="79"/>
    </row>
    <row r="20" spans="1:8" ht="15.75" customHeight="1" x14ac:dyDescent="0.25">
      <c r="A20" s="56"/>
      <c r="B20" s="56"/>
      <c r="C20" s="56"/>
      <c r="D20" s="56"/>
      <c r="E20" s="57"/>
      <c r="F20" s="57"/>
    </row>
    <row r="21" spans="1:8" ht="15.75" x14ac:dyDescent="0.25">
      <c r="A21" s="11">
        <v>0</v>
      </c>
      <c r="B21" s="3" t="s">
        <v>1</v>
      </c>
      <c r="C21" s="5" t="s">
        <v>2</v>
      </c>
      <c r="D21" s="31">
        <f>D22+D31+D42+D45+D58+D62+D71+D74+D53</f>
        <v>12351</v>
      </c>
      <c r="E21" s="31">
        <f>E22+E31+E42+E45+E58+E62+E71+E74+E53</f>
        <v>11903.5</v>
      </c>
      <c r="F21" s="52">
        <f>E21/D21%</f>
        <v>96.376811594202891</v>
      </c>
    </row>
    <row r="22" spans="1:8" ht="15.75" x14ac:dyDescent="0.25">
      <c r="A22" s="19">
        <v>0</v>
      </c>
      <c r="B22" s="20" t="s">
        <v>3</v>
      </c>
      <c r="C22" s="21" t="s">
        <v>4</v>
      </c>
      <c r="D22" s="32">
        <f>D23</f>
        <v>6553.5</v>
      </c>
      <c r="E22" s="32">
        <f>E23</f>
        <v>6330.8</v>
      </c>
      <c r="F22" s="53">
        <f t="shared" ref="F22:F93" si="0">E22/D22%</f>
        <v>96.601815823605719</v>
      </c>
    </row>
    <row r="23" spans="1:8" ht="15.75" x14ac:dyDescent="0.25">
      <c r="A23" s="12">
        <v>0</v>
      </c>
      <c r="B23" s="1" t="s">
        <v>5</v>
      </c>
      <c r="C23" s="2" t="s">
        <v>6</v>
      </c>
      <c r="D23" s="33">
        <f>D24+D25+D26+D27+D28+D29+D30</f>
        <v>6553.5</v>
      </c>
      <c r="E23" s="33">
        <f>E24+E25+E26+E27+E28+E29+E30</f>
        <v>6330.8</v>
      </c>
      <c r="F23" s="52">
        <f t="shared" si="0"/>
        <v>96.601815823605719</v>
      </c>
      <c r="G23" s="63"/>
    </row>
    <row r="24" spans="1:8" ht="190.5" customHeight="1" x14ac:dyDescent="0.25">
      <c r="A24" s="12">
        <v>0</v>
      </c>
      <c r="B24" s="1" t="s">
        <v>7</v>
      </c>
      <c r="C24" s="16" t="s">
        <v>137</v>
      </c>
      <c r="D24" s="33">
        <v>3403</v>
      </c>
      <c r="E24" s="33">
        <v>3347.5</v>
      </c>
      <c r="F24" s="52">
        <f t="shared" si="0"/>
        <v>98.369086100499558</v>
      </c>
      <c r="H24" s="58"/>
    </row>
    <row r="25" spans="1:8" ht="121.5" customHeight="1" x14ac:dyDescent="0.25">
      <c r="A25" s="12">
        <v>0</v>
      </c>
      <c r="B25" s="1" t="s">
        <v>8</v>
      </c>
      <c r="C25" s="16" t="s">
        <v>167</v>
      </c>
      <c r="D25" s="33">
        <v>35</v>
      </c>
      <c r="E25" s="33">
        <v>33.299999999999997</v>
      </c>
      <c r="F25" s="52">
        <f t="shared" si="0"/>
        <v>95.142857142857139</v>
      </c>
      <c r="H25" s="58"/>
    </row>
    <row r="26" spans="1:8" ht="338.25" customHeight="1" x14ac:dyDescent="0.25">
      <c r="A26" s="12">
        <v>0</v>
      </c>
      <c r="B26" s="1" t="s">
        <v>9</v>
      </c>
      <c r="C26" s="16" t="s">
        <v>168</v>
      </c>
      <c r="D26" s="33">
        <v>1</v>
      </c>
      <c r="E26" s="33">
        <v>0</v>
      </c>
      <c r="F26" s="40">
        <f t="shared" si="0"/>
        <v>0</v>
      </c>
      <c r="H26" s="61"/>
    </row>
    <row r="27" spans="1:8" ht="119.25" customHeight="1" x14ac:dyDescent="0.25">
      <c r="A27" s="12">
        <v>0</v>
      </c>
      <c r="B27" s="1" t="s">
        <v>135</v>
      </c>
      <c r="C27" s="2" t="s">
        <v>136</v>
      </c>
      <c r="D27" s="33">
        <v>110</v>
      </c>
      <c r="E27" s="33">
        <v>101</v>
      </c>
      <c r="F27" s="52">
        <f t="shared" si="0"/>
        <v>91.818181818181813</v>
      </c>
      <c r="H27" s="59"/>
    </row>
    <row r="28" spans="1:8" ht="116.25" customHeight="1" x14ac:dyDescent="0.25">
      <c r="A28" s="12">
        <v>0</v>
      </c>
      <c r="B28" s="1" t="s">
        <v>133</v>
      </c>
      <c r="C28" s="2" t="s">
        <v>134</v>
      </c>
      <c r="D28" s="33">
        <v>2000</v>
      </c>
      <c r="E28" s="33">
        <v>1866.4</v>
      </c>
      <c r="F28" s="52">
        <f t="shared" si="0"/>
        <v>93.320000000000007</v>
      </c>
      <c r="H28" s="59"/>
    </row>
    <row r="29" spans="1:8" ht="81.75" customHeight="1" x14ac:dyDescent="0.25">
      <c r="A29" s="72">
        <v>0</v>
      </c>
      <c r="B29" s="1" t="s">
        <v>132</v>
      </c>
      <c r="C29" s="17" t="s">
        <v>178</v>
      </c>
      <c r="D29" s="33">
        <v>1000.5</v>
      </c>
      <c r="E29" s="33">
        <v>978.9</v>
      </c>
      <c r="F29" s="52">
        <f t="shared" si="0"/>
        <v>97.841079460269853</v>
      </c>
      <c r="H29" s="59"/>
    </row>
    <row r="30" spans="1:8" ht="72.75" customHeight="1" x14ac:dyDescent="0.25">
      <c r="A30" s="12">
        <v>0</v>
      </c>
      <c r="B30" s="1" t="s">
        <v>165</v>
      </c>
      <c r="C30" s="2" t="s">
        <v>166</v>
      </c>
      <c r="D30" s="33">
        <v>4</v>
      </c>
      <c r="E30" s="33">
        <v>3.7</v>
      </c>
      <c r="F30" s="40">
        <f t="shared" si="0"/>
        <v>92.5</v>
      </c>
      <c r="H30" s="60"/>
    </row>
    <row r="31" spans="1:8" ht="39" customHeight="1" x14ac:dyDescent="0.25">
      <c r="A31" s="19">
        <v>0</v>
      </c>
      <c r="B31" s="20" t="s">
        <v>10</v>
      </c>
      <c r="C31" s="21" t="s">
        <v>11</v>
      </c>
      <c r="D31" s="34">
        <f>D32+D41</f>
        <v>743.5</v>
      </c>
      <c r="E31" s="34">
        <f>E32+E41</f>
        <v>769.5</v>
      </c>
      <c r="F31" s="53">
        <f t="shared" si="0"/>
        <v>103.49697377269671</v>
      </c>
      <c r="H31" s="59"/>
    </row>
    <row r="32" spans="1:8" ht="36" customHeight="1" x14ac:dyDescent="0.25">
      <c r="A32" s="12">
        <v>0</v>
      </c>
      <c r="B32" s="1" t="s">
        <v>12</v>
      </c>
      <c r="C32" s="2" t="s">
        <v>13</v>
      </c>
      <c r="D32" s="33">
        <f>D33+D35+D37+D39</f>
        <v>703.5</v>
      </c>
      <c r="E32" s="33">
        <f>E33+E35+E37+E39</f>
        <v>735</v>
      </c>
      <c r="F32" s="52">
        <f t="shared" si="0"/>
        <v>104.4776119402985</v>
      </c>
      <c r="H32" s="59"/>
    </row>
    <row r="33" spans="1:8" ht="63" customHeight="1" x14ac:dyDescent="0.25">
      <c r="A33" s="25">
        <v>0</v>
      </c>
      <c r="B33" s="26" t="s">
        <v>14</v>
      </c>
      <c r="C33" s="17" t="s">
        <v>15</v>
      </c>
      <c r="D33" s="37">
        <f>D34</f>
        <v>374.8</v>
      </c>
      <c r="E33" s="37">
        <f>E34</f>
        <v>372.8</v>
      </c>
      <c r="F33" s="76">
        <f t="shared" si="0"/>
        <v>99.466382070437561</v>
      </c>
      <c r="H33" s="59"/>
    </row>
    <row r="34" spans="1:8" ht="108.75" customHeight="1" x14ac:dyDescent="0.25">
      <c r="A34" s="12">
        <v>0</v>
      </c>
      <c r="B34" s="1" t="s">
        <v>16</v>
      </c>
      <c r="C34" s="16" t="s">
        <v>119</v>
      </c>
      <c r="D34" s="33">
        <v>374.8</v>
      </c>
      <c r="E34" s="33">
        <v>372.8</v>
      </c>
      <c r="F34" s="52">
        <f t="shared" si="0"/>
        <v>99.466382070437561</v>
      </c>
      <c r="H34" s="59"/>
    </row>
    <row r="35" spans="1:8" ht="94.5" customHeight="1" x14ac:dyDescent="0.25">
      <c r="A35" s="25">
        <v>0</v>
      </c>
      <c r="B35" s="26" t="s">
        <v>17</v>
      </c>
      <c r="C35" s="17" t="s">
        <v>18</v>
      </c>
      <c r="D35" s="37">
        <f>D36</f>
        <v>1.9</v>
      </c>
      <c r="E35" s="37">
        <f>E36</f>
        <v>2.2000000000000002</v>
      </c>
      <c r="F35" s="76">
        <f t="shared" si="0"/>
        <v>115.78947368421053</v>
      </c>
      <c r="H35" s="59"/>
    </row>
    <row r="36" spans="1:8" ht="121.5" customHeight="1" x14ac:dyDescent="0.25">
      <c r="A36" s="12">
        <v>0</v>
      </c>
      <c r="B36" s="1" t="s">
        <v>19</v>
      </c>
      <c r="C36" s="7" t="s">
        <v>20</v>
      </c>
      <c r="D36" s="33">
        <v>1.9</v>
      </c>
      <c r="E36" s="33">
        <v>2.2000000000000002</v>
      </c>
      <c r="F36" s="52">
        <f t="shared" si="0"/>
        <v>115.78947368421053</v>
      </c>
      <c r="H36" s="59"/>
    </row>
    <row r="37" spans="1:8" ht="71.25" customHeight="1" x14ac:dyDescent="0.25">
      <c r="A37" s="12">
        <v>0</v>
      </c>
      <c r="B37" s="1" t="s">
        <v>21</v>
      </c>
      <c r="C37" s="2" t="s">
        <v>22</v>
      </c>
      <c r="D37" s="33">
        <f>D38</f>
        <v>385.1</v>
      </c>
      <c r="E37" s="33">
        <f>E38</f>
        <v>397.3</v>
      </c>
      <c r="F37" s="52">
        <f t="shared" si="0"/>
        <v>103.16800830952998</v>
      </c>
      <c r="H37" s="59"/>
    </row>
    <row r="38" spans="1:8" ht="102" customHeight="1" x14ac:dyDescent="0.25">
      <c r="A38" s="12">
        <v>0</v>
      </c>
      <c r="B38" s="1" t="s">
        <v>23</v>
      </c>
      <c r="C38" s="7" t="s">
        <v>24</v>
      </c>
      <c r="D38" s="33">
        <v>385.1</v>
      </c>
      <c r="E38" s="33">
        <v>397.3</v>
      </c>
      <c r="F38" s="52">
        <f t="shared" si="0"/>
        <v>103.16800830952998</v>
      </c>
      <c r="H38" s="59"/>
    </row>
    <row r="39" spans="1:8" ht="70.5" customHeight="1" x14ac:dyDescent="0.25">
      <c r="A39" s="12">
        <v>0</v>
      </c>
      <c r="B39" s="1" t="s">
        <v>25</v>
      </c>
      <c r="C39" s="7" t="s">
        <v>26</v>
      </c>
      <c r="D39" s="33">
        <f>D40</f>
        <v>-58.3</v>
      </c>
      <c r="E39" s="33">
        <f>E40</f>
        <v>-37.299999999999997</v>
      </c>
      <c r="F39" s="52">
        <f t="shared" si="0"/>
        <v>63.979416809605489</v>
      </c>
      <c r="H39" s="59"/>
    </row>
    <row r="40" spans="1:8" ht="104.25" customHeight="1" x14ac:dyDescent="0.25">
      <c r="A40" s="12">
        <v>0</v>
      </c>
      <c r="B40" s="1" t="s">
        <v>27</v>
      </c>
      <c r="C40" s="7" t="s">
        <v>28</v>
      </c>
      <c r="D40" s="33">
        <v>-58.3</v>
      </c>
      <c r="E40" s="33">
        <v>-37.299999999999997</v>
      </c>
      <c r="F40" s="52">
        <f t="shared" si="0"/>
        <v>63.979416809605489</v>
      </c>
      <c r="H40" s="59"/>
    </row>
    <row r="41" spans="1:8" ht="15.75" x14ac:dyDescent="0.25">
      <c r="A41" s="25">
        <v>0</v>
      </c>
      <c r="B41" s="26" t="s">
        <v>29</v>
      </c>
      <c r="C41" s="27" t="s">
        <v>30</v>
      </c>
      <c r="D41" s="35">
        <v>40</v>
      </c>
      <c r="E41" s="35">
        <v>34.5</v>
      </c>
      <c r="F41" s="52">
        <f t="shared" si="0"/>
        <v>86.25</v>
      </c>
      <c r="H41" s="59"/>
    </row>
    <row r="42" spans="1:8" ht="15.75" x14ac:dyDescent="0.25">
      <c r="A42" s="19">
        <v>0</v>
      </c>
      <c r="B42" s="20" t="s">
        <v>31</v>
      </c>
      <c r="C42" s="21" t="s">
        <v>32</v>
      </c>
      <c r="D42" s="32">
        <f>D43</f>
        <v>400</v>
      </c>
      <c r="E42" s="32">
        <f>E43</f>
        <v>306.3</v>
      </c>
      <c r="F42" s="53">
        <f t="shared" si="0"/>
        <v>76.575000000000003</v>
      </c>
      <c r="H42" s="59"/>
    </row>
    <row r="43" spans="1:8" ht="15.75" x14ac:dyDescent="0.25">
      <c r="A43" s="12">
        <v>0</v>
      </c>
      <c r="B43" s="1" t="s">
        <v>33</v>
      </c>
      <c r="C43" s="2" t="s">
        <v>34</v>
      </c>
      <c r="D43" s="33">
        <f>D44</f>
        <v>400</v>
      </c>
      <c r="E43" s="33">
        <f>E44</f>
        <v>306.3</v>
      </c>
      <c r="F43" s="52">
        <f t="shared" si="0"/>
        <v>76.575000000000003</v>
      </c>
      <c r="H43" s="59"/>
    </row>
    <row r="44" spans="1:8" ht="15.75" x14ac:dyDescent="0.25">
      <c r="A44" s="12">
        <v>0</v>
      </c>
      <c r="B44" s="1" t="s">
        <v>35</v>
      </c>
      <c r="C44" s="2" t="s">
        <v>34</v>
      </c>
      <c r="D44" s="33">
        <v>400</v>
      </c>
      <c r="E44" s="33">
        <v>306.3</v>
      </c>
      <c r="F44" s="52">
        <f t="shared" si="0"/>
        <v>76.575000000000003</v>
      </c>
      <c r="H44" s="59"/>
    </row>
    <row r="45" spans="1:8" ht="15.75" x14ac:dyDescent="0.25">
      <c r="A45" s="19">
        <v>0</v>
      </c>
      <c r="B45" s="20" t="s">
        <v>36</v>
      </c>
      <c r="C45" s="21" t="s">
        <v>37</v>
      </c>
      <c r="D45" s="32">
        <f>D46+D48</f>
        <v>2950</v>
      </c>
      <c r="E45" s="32">
        <f>E46+E48</f>
        <v>2875.6000000000004</v>
      </c>
      <c r="F45" s="53">
        <f t="shared" si="0"/>
        <v>97.477966101694932</v>
      </c>
      <c r="H45" s="59"/>
    </row>
    <row r="46" spans="1:8" ht="15.75" x14ac:dyDescent="0.25">
      <c r="A46" s="12">
        <v>0</v>
      </c>
      <c r="B46" s="1" t="s">
        <v>38</v>
      </c>
      <c r="C46" s="2" t="s">
        <v>39</v>
      </c>
      <c r="D46" s="33">
        <f>D47</f>
        <v>320</v>
      </c>
      <c r="E46" s="33">
        <f>E47</f>
        <v>302.8</v>
      </c>
      <c r="F46" s="52">
        <f t="shared" si="0"/>
        <v>94.625</v>
      </c>
      <c r="H46" s="59"/>
    </row>
    <row r="47" spans="1:8" ht="38.25" x14ac:dyDescent="0.25">
      <c r="A47" s="12">
        <v>0</v>
      </c>
      <c r="B47" s="1" t="s">
        <v>40</v>
      </c>
      <c r="C47" s="73" t="s">
        <v>179</v>
      </c>
      <c r="D47" s="33">
        <v>320</v>
      </c>
      <c r="E47" s="33">
        <v>302.8</v>
      </c>
      <c r="F47" s="52">
        <f t="shared" si="0"/>
        <v>94.625</v>
      </c>
      <c r="H47" s="59"/>
    </row>
    <row r="48" spans="1:8" ht="15.75" x14ac:dyDescent="0.25">
      <c r="A48" s="12">
        <v>0</v>
      </c>
      <c r="B48" s="1" t="s">
        <v>41</v>
      </c>
      <c r="C48" s="2" t="s">
        <v>42</v>
      </c>
      <c r="D48" s="33">
        <f>D49+D51</f>
        <v>2630</v>
      </c>
      <c r="E48" s="33">
        <f>E49+E51</f>
        <v>2572.8000000000002</v>
      </c>
      <c r="F48" s="52">
        <f t="shared" si="0"/>
        <v>97.825095057034218</v>
      </c>
      <c r="H48" s="59"/>
    </row>
    <row r="49" spans="1:13" ht="15.75" x14ac:dyDescent="0.25">
      <c r="A49" s="12">
        <v>0</v>
      </c>
      <c r="B49" s="1" t="s">
        <v>43</v>
      </c>
      <c r="C49" s="2" t="s">
        <v>44</v>
      </c>
      <c r="D49" s="33">
        <f>D50</f>
        <v>330</v>
      </c>
      <c r="E49" s="33">
        <f>E50</f>
        <v>310.39999999999998</v>
      </c>
      <c r="F49" s="52">
        <f t="shared" si="0"/>
        <v>94.060606060606062</v>
      </c>
      <c r="H49" s="59"/>
    </row>
    <row r="50" spans="1:13" ht="25.5" x14ac:dyDescent="0.25">
      <c r="A50" s="12">
        <v>0</v>
      </c>
      <c r="B50" s="1" t="s">
        <v>45</v>
      </c>
      <c r="C50" s="2" t="s">
        <v>46</v>
      </c>
      <c r="D50" s="33">
        <v>330</v>
      </c>
      <c r="E50" s="33">
        <v>310.39999999999998</v>
      </c>
      <c r="F50" s="52">
        <f t="shared" si="0"/>
        <v>94.060606060606062</v>
      </c>
      <c r="H50" s="59"/>
    </row>
    <row r="51" spans="1:13" ht="15.75" x14ac:dyDescent="0.25">
      <c r="A51" s="12">
        <v>0</v>
      </c>
      <c r="B51" s="1" t="s">
        <v>47</v>
      </c>
      <c r="C51" s="2" t="s">
        <v>48</v>
      </c>
      <c r="D51" s="33">
        <f>D52</f>
        <v>2300</v>
      </c>
      <c r="E51" s="33">
        <f>E52</f>
        <v>2262.4</v>
      </c>
      <c r="F51" s="52">
        <f t="shared" si="0"/>
        <v>98.365217391304355</v>
      </c>
      <c r="H51" s="59"/>
    </row>
    <row r="52" spans="1:13" ht="25.5" x14ac:dyDescent="0.25">
      <c r="A52" s="12">
        <v>0</v>
      </c>
      <c r="B52" s="1" t="s">
        <v>160</v>
      </c>
      <c r="C52" s="2" t="s">
        <v>49</v>
      </c>
      <c r="D52" s="33">
        <v>2300</v>
      </c>
      <c r="E52" s="33">
        <v>2262.4</v>
      </c>
      <c r="F52" s="52">
        <f t="shared" si="0"/>
        <v>98.365217391304355</v>
      </c>
      <c r="H52" s="59"/>
    </row>
    <row r="53" spans="1:13" ht="32.25" customHeight="1" x14ac:dyDescent="0.25">
      <c r="A53" s="22">
        <v>0</v>
      </c>
      <c r="B53" s="23" t="s">
        <v>180</v>
      </c>
      <c r="C53" s="24" t="s">
        <v>164</v>
      </c>
      <c r="D53" s="44">
        <f t="shared" ref="D53:E56" si="1">D54</f>
        <v>500</v>
      </c>
      <c r="E53" s="44">
        <f t="shared" si="1"/>
        <v>494.3</v>
      </c>
      <c r="F53" s="53">
        <f t="shared" si="0"/>
        <v>98.86</v>
      </c>
      <c r="H53" s="59"/>
    </row>
    <row r="54" spans="1:13" ht="68.25" customHeight="1" x14ac:dyDescent="0.25">
      <c r="A54" s="25">
        <v>0</v>
      </c>
      <c r="B54" s="26" t="s">
        <v>171</v>
      </c>
      <c r="C54" s="17" t="s">
        <v>172</v>
      </c>
      <c r="D54" s="37">
        <f t="shared" si="1"/>
        <v>500</v>
      </c>
      <c r="E54" s="37">
        <f t="shared" si="1"/>
        <v>494.3</v>
      </c>
      <c r="F54" s="76">
        <f t="shared" si="0"/>
        <v>98.86</v>
      </c>
      <c r="H54" s="59"/>
    </row>
    <row r="55" spans="1:13" ht="45.75" customHeight="1" x14ac:dyDescent="0.25">
      <c r="A55" s="25">
        <v>0</v>
      </c>
      <c r="B55" s="26" t="s">
        <v>169</v>
      </c>
      <c r="C55" s="17" t="s">
        <v>170</v>
      </c>
      <c r="D55" s="37">
        <f t="shared" si="1"/>
        <v>500</v>
      </c>
      <c r="E55" s="37">
        <f t="shared" si="1"/>
        <v>494.3</v>
      </c>
      <c r="F55" s="76">
        <f t="shared" si="0"/>
        <v>98.86</v>
      </c>
      <c r="H55" s="59"/>
    </row>
    <row r="56" spans="1:13" ht="38.25" x14ac:dyDescent="0.25">
      <c r="A56" s="12">
        <v>0</v>
      </c>
      <c r="B56" s="26" t="s">
        <v>181</v>
      </c>
      <c r="C56" s="2" t="s">
        <v>163</v>
      </c>
      <c r="D56" s="33">
        <f t="shared" si="1"/>
        <v>500</v>
      </c>
      <c r="E56" s="33">
        <f t="shared" si="1"/>
        <v>494.3</v>
      </c>
      <c r="F56" s="52">
        <f t="shared" si="0"/>
        <v>98.86</v>
      </c>
      <c r="H56" s="59"/>
    </row>
    <row r="57" spans="1:13" ht="63.75" x14ac:dyDescent="0.25">
      <c r="A57" s="12">
        <v>0</v>
      </c>
      <c r="B57" s="1" t="s">
        <v>161</v>
      </c>
      <c r="C57" s="2" t="s">
        <v>162</v>
      </c>
      <c r="D57" s="33">
        <v>500</v>
      </c>
      <c r="E57" s="33">
        <v>494.3</v>
      </c>
      <c r="F57" s="52">
        <f t="shared" si="0"/>
        <v>98.86</v>
      </c>
      <c r="H57" s="59"/>
    </row>
    <row r="58" spans="1:13" ht="35.25" customHeight="1" x14ac:dyDescent="0.25">
      <c r="A58" s="19">
        <v>0</v>
      </c>
      <c r="B58" s="23" t="s">
        <v>183</v>
      </c>
      <c r="C58" s="21" t="s">
        <v>158</v>
      </c>
      <c r="D58" s="32">
        <f>D59</f>
        <v>1189</v>
      </c>
      <c r="E58" s="32">
        <f>E59</f>
        <v>1112.8</v>
      </c>
      <c r="F58" s="53">
        <f t="shared" si="0"/>
        <v>93.591253153910841</v>
      </c>
      <c r="G58" s="8"/>
      <c r="H58" s="59"/>
      <c r="M58" s="10"/>
    </row>
    <row r="59" spans="1:13" ht="35.25" customHeight="1" x14ac:dyDescent="0.25">
      <c r="A59" s="74">
        <v>0</v>
      </c>
      <c r="B59" s="45" t="s">
        <v>173</v>
      </c>
      <c r="C59" s="75" t="s">
        <v>174</v>
      </c>
      <c r="D59" s="38">
        <f>D60</f>
        <v>1189</v>
      </c>
      <c r="E59" s="38">
        <f>E60</f>
        <v>1112.8</v>
      </c>
      <c r="F59" s="53">
        <f t="shared" si="0"/>
        <v>93.591253153910841</v>
      </c>
      <c r="G59" s="8"/>
      <c r="H59" s="59"/>
      <c r="M59" s="10"/>
    </row>
    <row r="60" spans="1:13" ht="30" customHeight="1" x14ac:dyDescent="0.25">
      <c r="A60" s="25">
        <v>0</v>
      </c>
      <c r="B60" s="26" t="s">
        <v>182</v>
      </c>
      <c r="C60" s="17" t="s">
        <v>157</v>
      </c>
      <c r="D60" s="37">
        <f>D61</f>
        <v>1189</v>
      </c>
      <c r="E60" s="37">
        <f>E61</f>
        <v>1112.8</v>
      </c>
      <c r="F60" s="52">
        <f t="shared" si="0"/>
        <v>93.591253153910841</v>
      </c>
      <c r="G60" s="8"/>
      <c r="H60" s="59"/>
      <c r="M60" s="10"/>
    </row>
    <row r="61" spans="1:13" ht="30" customHeight="1" x14ac:dyDescent="0.25">
      <c r="A61" s="12">
        <v>0</v>
      </c>
      <c r="B61" s="1" t="s">
        <v>159</v>
      </c>
      <c r="C61" s="2" t="s">
        <v>156</v>
      </c>
      <c r="D61" s="33">
        <v>1189</v>
      </c>
      <c r="E61" s="33">
        <v>1112.8</v>
      </c>
      <c r="F61" s="52">
        <f t="shared" si="0"/>
        <v>93.591253153910841</v>
      </c>
      <c r="H61" s="59"/>
    </row>
    <row r="62" spans="1:13" ht="30" customHeight="1" x14ac:dyDescent="0.25">
      <c r="A62" s="19">
        <v>0</v>
      </c>
      <c r="B62" s="20" t="s">
        <v>50</v>
      </c>
      <c r="C62" s="21" t="s">
        <v>51</v>
      </c>
      <c r="D62" s="32">
        <f>D63+D68</f>
        <v>8</v>
      </c>
      <c r="E62" s="32">
        <f>E63+E68</f>
        <v>7.2</v>
      </c>
      <c r="F62" s="43">
        <f t="shared" si="0"/>
        <v>90</v>
      </c>
      <c r="H62" s="59"/>
    </row>
    <row r="63" spans="1:13" ht="78.75" customHeight="1" x14ac:dyDescent="0.25">
      <c r="A63" s="12">
        <v>0</v>
      </c>
      <c r="B63" s="1" t="s">
        <v>126</v>
      </c>
      <c r="C63" s="2" t="s">
        <v>52</v>
      </c>
      <c r="D63" s="33">
        <f>D64+D66</f>
        <v>8</v>
      </c>
      <c r="E63" s="33">
        <f>E64+E66</f>
        <v>7.2</v>
      </c>
      <c r="F63" s="40">
        <f t="shared" si="0"/>
        <v>90</v>
      </c>
      <c r="H63" s="59"/>
      <c r="M63" s="10"/>
    </row>
    <row r="64" spans="1:13" ht="99.75" hidden="1" customHeight="1" x14ac:dyDescent="0.25">
      <c r="A64" s="62">
        <v>0</v>
      </c>
      <c r="B64" s="64" t="s">
        <v>53</v>
      </c>
      <c r="C64" s="68" t="s">
        <v>54</v>
      </c>
      <c r="D64" s="66">
        <f>D65</f>
        <v>0</v>
      </c>
      <c r="E64" s="66">
        <f>E65</f>
        <v>0</v>
      </c>
      <c r="F64" s="69">
        <v>0</v>
      </c>
      <c r="G64" t="s">
        <v>175</v>
      </c>
      <c r="H64" s="59"/>
    </row>
    <row r="65" spans="1:13" ht="84.75" hidden="1" customHeight="1" x14ac:dyDescent="0.25">
      <c r="A65" s="62">
        <v>0</v>
      </c>
      <c r="B65" s="64" t="s">
        <v>55</v>
      </c>
      <c r="C65" s="65" t="s">
        <v>56</v>
      </c>
      <c r="D65" s="66">
        <v>0</v>
      </c>
      <c r="E65" s="66">
        <v>0</v>
      </c>
      <c r="F65" s="69">
        <v>0</v>
      </c>
      <c r="G65" t="s">
        <v>175</v>
      </c>
      <c r="H65" s="59"/>
    </row>
    <row r="66" spans="1:13" ht="90" customHeight="1" x14ac:dyDescent="0.25">
      <c r="A66" s="12">
        <v>0</v>
      </c>
      <c r="B66" s="1" t="s">
        <v>57</v>
      </c>
      <c r="C66" s="2" t="s">
        <v>58</v>
      </c>
      <c r="D66" s="33">
        <f>D67</f>
        <v>8</v>
      </c>
      <c r="E66" s="33">
        <f>E67</f>
        <v>7.2</v>
      </c>
      <c r="F66" s="40">
        <f t="shared" si="0"/>
        <v>90</v>
      </c>
      <c r="H66" s="59"/>
    </row>
    <row r="67" spans="1:13" ht="91.5" customHeight="1" x14ac:dyDescent="0.25">
      <c r="A67" s="12">
        <v>0</v>
      </c>
      <c r="B67" s="1" t="s">
        <v>59</v>
      </c>
      <c r="C67" s="2" t="s">
        <v>58</v>
      </c>
      <c r="D67" s="33">
        <v>8</v>
      </c>
      <c r="E67" s="33">
        <v>7.2</v>
      </c>
      <c r="F67" s="40">
        <f t="shared" si="0"/>
        <v>90</v>
      </c>
      <c r="H67" s="59"/>
    </row>
    <row r="68" spans="1:13" ht="39.75" hidden="1" customHeight="1" x14ac:dyDescent="0.25">
      <c r="A68" s="62">
        <v>0</v>
      </c>
      <c r="B68" s="64" t="s">
        <v>60</v>
      </c>
      <c r="C68" s="68" t="s">
        <v>123</v>
      </c>
      <c r="D68" s="66">
        <f>D69</f>
        <v>0</v>
      </c>
      <c r="E68" s="66">
        <f>E69</f>
        <v>0</v>
      </c>
      <c r="F68" s="69">
        <v>0</v>
      </c>
      <c r="G68" t="s">
        <v>175</v>
      </c>
      <c r="H68" s="59"/>
    </row>
    <row r="69" spans="1:13" ht="61.5" hidden="1" customHeight="1" x14ac:dyDescent="0.25">
      <c r="A69" s="62">
        <v>0</v>
      </c>
      <c r="B69" s="70" t="s">
        <v>122</v>
      </c>
      <c r="C69" s="71" t="s">
        <v>124</v>
      </c>
      <c r="D69" s="66">
        <f>D70</f>
        <v>0</v>
      </c>
      <c r="E69" s="66">
        <f>E70</f>
        <v>0</v>
      </c>
      <c r="F69" s="69">
        <v>0</v>
      </c>
      <c r="G69" t="s">
        <v>175</v>
      </c>
      <c r="H69" s="59"/>
    </row>
    <row r="70" spans="1:13" ht="56.25" hidden="1" customHeight="1" x14ac:dyDescent="0.25">
      <c r="A70" s="62">
        <v>0</v>
      </c>
      <c r="B70" s="64" t="s">
        <v>61</v>
      </c>
      <c r="C70" s="68" t="s">
        <v>125</v>
      </c>
      <c r="D70" s="66">
        <v>0</v>
      </c>
      <c r="E70" s="66">
        <v>0</v>
      </c>
      <c r="F70" s="69">
        <v>0</v>
      </c>
      <c r="G70" t="s">
        <v>175</v>
      </c>
      <c r="H70" s="59"/>
    </row>
    <row r="71" spans="1:13" ht="15.75" hidden="1" x14ac:dyDescent="0.25">
      <c r="A71" s="62">
        <v>0</v>
      </c>
      <c r="B71" s="64" t="s">
        <v>128</v>
      </c>
      <c r="C71" s="65" t="s">
        <v>62</v>
      </c>
      <c r="D71" s="67">
        <f>D72</f>
        <v>0</v>
      </c>
      <c r="E71" s="67">
        <f>E72</f>
        <v>0</v>
      </c>
      <c r="F71" s="69">
        <v>0</v>
      </c>
      <c r="G71" t="s">
        <v>175</v>
      </c>
      <c r="H71" s="59"/>
      <c r="M71" s="10"/>
    </row>
    <row r="72" spans="1:13" ht="65.25" hidden="1" customHeight="1" x14ac:dyDescent="0.25">
      <c r="A72" s="62">
        <v>0</v>
      </c>
      <c r="B72" s="64" t="s">
        <v>63</v>
      </c>
      <c r="C72" s="71" t="s">
        <v>138</v>
      </c>
      <c r="D72" s="66">
        <f>D73</f>
        <v>0</v>
      </c>
      <c r="E72" s="66">
        <v>0</v>
      </c>
      <c r="F72" s="69">
        <v>0</v>
      </c>
      <c r="G72" t="s">
        <v>175</v>
      </c>
      <c r="H72" s="59"/>
    </row>
    <row r="73" spans="1:13" ht="54.75" hidden="1" customHeight="1" x14ac:dyDescent="0.25">
      <c r="A73" s="62">
        <v>0</v>
      </c>
      <c r="B73" s="64" t="s">
        <v>64</v>
      </c>
      <c r="C73" s="71" t="s">
        <v>139</v>
      </c>
      <c r="D73" s="66">
        <v>0</v>
      </c>
      <c r="E73" s="66">
        <v>0</v>
      </c>
      <c r="F73" s="69">
        <v>0</v>
      </c>
      <c r="G73" t="s">
        <v>175</v>
      </c>
      <c r="H73" s="59"/>
    </row>
    <row r="74" spans="1:13" ht="15.75" x14ac:dyDescent="0.25">
      <c r="A74" s="22">
        <v>0</v>
      </c>
      <c r="B74" s="23" t="s">
        <v>127</v>
      </c>
      <c r="C74" s="24" t="s">
        <v>65</v>
      </c>
      <c r="D74" s="32">
        <f>D75</f>
        <v>7</v>
      </c>
      <c r="E74" s="32">
        <f>E75</f>
        <v>7</v>
      </c>
      <c r="F74" s="43">
        <f t="shared" si="0"/>
        <v>99.999999999999986</v>
      </c>
      <c r="H74" s="59"/>
      <c r="M74" s="10"/>
    </row>
    <row r="75" spans="1:13" ht="15.75" x14ac:dyDescent="0.25">
      <c r="A75" s="12">
        <v>0</v>
      </c>
      <c r="B75" s="1" t="s">
        <v>66</v>
      </c>
      <c r="C75" s="2" t="s">
        <v>65</v>
      </c>
      <c r="D75" s="33">
        <f>D76</f>
        <v>7</v>
      </c>
      <c r="E75" s="33">
        <f>E76</f>
        <v>7</v>
      </c>
      <c r="F75" s="40">
        <f t="shared" si="0"/>
        <v>99.999999999999986</v>
      </c>
      <c r="H75" s="59"/>
    </row>
    <row r="76" spans="1:13" ht="38.25" customHeight="1" x14ac:dyDescent="0.25">
      <c r="A76" s="12">
        <v>0</v>
      </c>
      <c r="B76" s="1" t="s">
        <v>67</v>
      </c>
      <c r="C76" s="2" t="s">
        <v>68</v>
      </c>
      <c r="D76" s="33">
        <v>7</v>
      </c>
      <c r="E76" s="33">
        <v>7</v>
      </c>
      <c r="F76" s="40">
        <f t="shared" si="0"/>
        <v>99.999999999999986</v>
      </c>
      <c r="H76" s="59"/>
    </row>
    <row r="77" spans="1:13" ht="15.75" x14ac:dyDescent="0.25">
      <c r="A77" s="11">
        <v>0</v>
      </c>
      <c r="B77" s="3" t="s">
        <v>69</v>
      </c>
      <c r="C77" s="15" t="s">
        <v>70</v>
      </c>
      <c r="D77" s="35">
        <f>D78</f>
        <v>20914.7</v>
      </c>
      <c r="E77" s="35">
        <f>E78</f>
        <v>20914.7</v>
      </c>
      <c r="F77" s="52">
        <f t="shared" si="0"/>
        <v>100</v>
      </c>
      <c r="H77" s="59"/>
    </row>
    <row r="78" spans="1:13" ht="37.5" customHeight="1" x14ac:dyDescent="0.25">
      <c r="A78" s="12">
        <v>0</v>
      </c>
      <c r="B78" s="1" t="s">
        <v>71</v>
      </c>
      <c r="C78" s="2" t="s">
        <v>72</v>
      </c>
      <c r="D78" s="33">
        <f>D79+D84+D94+D101</f>
        <v>20914.7</v>
      </c>
      <c r="E78" s="33">
        <f>E79+E84+E94+E101</f>
        <v>20914.7</v>
      </c>
      <c r="F78" s="52">
        <f t="shared" si="0"/>
        <v>100</v>
      </c>
      <c r="H78" s="59"/>
    </row>
    <row r="79" spans="1:13" ht="28.5" customHeight="1" x14ac:dyDescent="0.25">
      <c r="A79" s="28">
        <v>0</v>
      </c>
      <c r="B79" s="29" t="s">
        <v>73</v>
      </c>
      <c r="C79" s="30" t="s">
        <v>74</v>
      </c>
      <c r="D79" s="36">
        <f>D80+D82</f>
        <v>3755</v>
      </c>
      <c r="E79" s="36">
        <f>E80+E82</f>
        <v>3755</v>
      </c>
      <c r="F79" s="43">
        <f t="shared" si="0"/>
        <v>100.00000000000001</v>
      </c>
      <c r="H79" s="59"/>
    </row>
    <row r="80" spans="1:13" ht="27" customHeight="1" x14ac:dyDescent="0.25">
      <c r="A80" s="12">
        <v>0</v>
      </c>
      <c r="B80" s="1" t="s">
        <v>75</v>
      </c>
      <c r="C80" s="2" t="s">
        <v>76</v>
      </c>
      <c r="D80" s="33">
        <f>D81</f>
        <v>3365</v>
      </c>
      <c r="E80" s="33">
        <f>E81</f>
        <v>3365</v>
      </c>
      <c r="F80" s="40">
        <f t="shared" si="0"/>
        <v>100</v>
      </c>
      <c r="H80" s="59"/>
    </row>
    <row r="81" spans="1:8" ht="41.25" customHeight="1" x14ac:dyDescent="0.25">
      <c r="A81" s="12">
        <v>0</v>
      </c>
      <c r="B81" s="1" t="s">
        <v>77</v>
      </c>
      <c r="C81" s="2" t="s">
        <v>177</v>
      </c>
      <c r="D81" s="33">
        <v>3365</v>
      </c>
      <c r="E81" s="33">
        <v>3365</v>
      </c>
      <c r="F81" s="40">
        <f t="shared" si="0"/>
        <v>100</v>
      </c>
      <c r="H81" s="59"/>
    </row>
    <row r="82" spans="1:8" ht="39" customHeight="1" x14ac:dyDescent="0.25">
      <c r="A82" s="12">
        <v>0</v>
      </c>
      <c r="B82" s="1" t="s">
        <v>153</v>
      </c>
      <c r="C82" s="2" t="s">
        <v>155</v>
      </c>
      <c r="D82" s="33">
        <f>D83</f>
        <v>390</v>
      </c>
      <c r="E82" s="55">
        <f>E83</f>
        <v>390</v>
      </c>
      <c r="F82" s="40">
        <f t="shared" si="0"/>
        <v>100</v>
      </c>
      <c r="H82" s="59"/>
    </row>
    <row r="83" spans="1:8" ht="40.5" customHeight="1" x14ac:dyDescent="0.25">
      <c r="A83" s="12">
        <v>0</v>
      </c>
      <c r="B83" s="1" t="s">
        <v>152</v>
      </c>
      <c r="C83" s="2" t="s">
        <v>154</v>
      </c>
      <c r="D83" s="33">
        <v>390</v>
      </c>
      <c r="E83" s="55">
        <v>390</v>
      </c>
      <c r="F83" s="40">
        <f t="shared" si="0"/>
        <v>100</v>
      </c>
      <c r="H83" s="59"/>
    </row>
    <row r="84" spans="1:8" ht="28.5" customHeight="1" x14ac:dyDescent="0.25">
      <c r="A84" s="22">
        <v>0</v>
      </c>
      <c r="B84" s="23" t="s">
        <v>78</v>
      </c>
      <c r="C84" s="24" t="s">
        <v>79</v>
      </c>
      <c r="D84" s="44">
        <f>D85+D92</f>
        <v>15943.9</v>
      </c>
      <c r="E84" s="54">
        <f>E85+E92</f>
        <v>15943.9</v>
      </c>
      <c r="F84" s="53">
        <f t="shared" si="0"/>
        <v>100</v>
      </c>
      <c r="H84" s="59"/>
    </row>
    <row r="85" spans="1:8" ht="54" customHeight="1" x14ac:dyDescent="0.25">
      <c r="A85" s="12">
        <v>0</v>
      </c>
      <c r="B85" s="50" t="s">
        <v>150</v>
      </c>
      <c r="C85" s="51" t="s">
        <v>117</v>
      </c>
      <c r="D85" s="33">
        <f>D86</f>
        <v>14648</v>
      </c>
      <c r="E85" s="33">
        <f>E86</f>
        <v>14647.9</v>
      </c>
      <c r="F85" s="52">
        <f t="shared" si="0"/>
        <v>99.999317312943745</v>
      </c>
      <c r="H85" s="59"/>
    </row>
    <row r="86" spans="1:8" ht="57" customHeight="1" x14ac:dyDescent="0.25">
      <c r="A86" s="12">
        <v>0</v>
      </c>
      <c r="B86" s="50" t="s">
        <v>149</v>
      </c>
      <c r="C86" s="51" t="s">
        <v>151</v>
      </c>
      <c r="D86" s="33">
        <v>14648</v>
      </c>
      <c r="E86" s="33">
        <v>14647.9</v>
      </c>
      <c r="F86" s="52">
        <f t="shared" si="0"/>
        <v>99.999317312943745</v>
      </c>
      <c r="H86" s="59"/>
    </row>
    <row r="87" spans="1:8" ht="15.75" hidden="1" x14ac:dyDescent="0.25">
      <c r="A87" s="39"/>
      <c r="B87" s="47"/>
      <c r="C87" s="48"/>
      <c r="D87" s="49"/>
      <c r="E87" s="38"/>
      <c r="F87" s="40"/>
      <c r="H87" s="59"/>
    </row>
    <row r="88" spans="1:8" ht="61.5" hidden="1" customHeight="1" x14ac:dyDescent="0.25">
      <c r="A88" s="12">
        <v>0</v>
      </c>
      <c r="B88" s="13" t="s">
        <v>80</v>
      </c>
      <c r="C88" s="2" t="s">
        <v>117</v>
      </c>
      <c r="D88" s="33">
        <v>0</v>
      </c>
      <c r="E88" s="40"/>
      <c r="F88" s="40" t="e">
        <f t="shared" si="0"/>
        <v>#DIV/0!</v>
      </c>
      <c r="H88" s="59"/>
    </row>
    <row r="89" spans="1:8" ht="63.75" hidden="1" customHeight="1" x14ac:dyDescent="0.25">
      <c r="A89" s="12">
        <v>0</v>
      </c>
      <c r="B89" s="13" t="s">
        <v>81</v>
      </c>
      <c r="C89" s="2" t="s">
        <v>82</v>
      </c>
      <c r="D89" s="33">
        <v>0</v>
      </c>
      <c r="E89" s="40"/>
      <c r="F89" s="40" t="e">
        <f t="shared" si="0"/>
        <v>#DIV/0!</v>
      </c>
      <c r="H89" s="59"/>
    </row>
    <row r="90" spans="1:8" ht="33.75" hidden="1" customHeight="1" x14ac:dyDescent="0.25">
      <c r="A90" s="12">
        <v>0</v>
      </c>
      <c r="B90" s="13" t="s">
        <v>83</v>
      </c>
      <c r="C90" s="2" t="s">
        <v>84</v>
      </c>
      <c r="D90" s="33">
        <v>0</v>
      </c>
      <c r="E90" s="40"/>
      <c r="F90" s="40" t="e">
        <f t="shared" si="0"/>
        <v>#DIV/0!</v>
      </c>
      <c r="H90" s="59"/>
    </row>
    <row r="91" spans="1:8" ht="25.5" hidden="1" x14ac:dyDescent="0.25">
      <c r="A91" s="12">
        <v>0</v>
      </c>
      <c r="B91" s="13" t="s">
        <v>85</v>
      </c>
      <c r="C91" s="2" t="s">
        <v>86</v>
      </c>
      <c r="D91" s="33">
        <v>0</v>
      </c>
      <c r="E91" s="40"/>
      <c r="F91" s="40" t="e">
        <f t="shared" si="0"/>
        <v>#DIV/0!</v>
      </c>
      <c r="H91" s="59"/>
    </row>
    <row r="92" spans="1:8" ht="15.75" x14ac:dyDescent="0.25">
      <c r="A92" s="25">
        <v>0</v>
      </c>
      <c r="B92" s="45" t="s">
        <v>89</v>
      </c>
      <c r="C92" s="17" t="s">
        <v>88</v>
      </c>
      <c r="D92" s="37">
        <f>D93</f>
        <v>1295.9000000000001</v>
      </c>
      <c r="E92" s="37">
        <f>E93</f>
        <v>1296</v>
      </c>
      <c r="F92" s="46">
        <f t="shared" si="0"/>
        <v>100.00771664480283</v>
      </c>
      <c r="H92" s="59"/>
    </row>
    <row r="93" spans="1:8" ht="18" customHeight="1" x14ac:dyDescent="0.25">
      <c r="A93" s="12">
        <v>0</v>
      </c>
      <c r="B93" s="13" t="s">
        <v>87</v>
      </c>
      <c r="C93" s="2" t="s">
        <v>90</v>
      </c>
      <c r="D93" s="33">
        <v>1295.9000000000001</v>
      </c>
      <c r="E93" s="33">
        <v>1296</v>
      </c>
      <c r="F93" s="40">
        <f t="shared" si="0"/>
        <v>100.00771664480283</v>
      </c>
      <c r="H93" s="59"/>
    </row>
    <row r="94" spans="1:8" ht="27" customHeight="1" x14ac:dyDescent="0.25">
      <c r="A94" s="28">
        <v>0</v>
      </c>
      <c r="B94" s="29" t="s">
        <v>91</v>
      </c>
      <c r="C94" s="30" t="s">
        <v>176</v>
      </c>
      <c r="D94" s="36">
        <f>D95+D97+D99</f>
        <v>247.6</v>
      </c>
      <c r="E94" s="36">
        <f>E95+E97+E99</f>
        <v>247.6</v>
      </c>
      <c r="F94" s="43">
        <f t="shared" ref="F94:F110" si="2">E94/D94%</f>
        <v>100</v>
      </c>
      <c r="H94" s="59"/>
    </row>
    <row r="95" spans="1:8" ht="38.25" customHeight="1" x14ac:dyDescent="0.25">
      <c r="A95" s="12">
        <v>0</v>
      </c>
      <c r="B95" s="1" t="s">
        <v>92</v>
      </c>
      <c r="C95" s="2" t="s">
        <v>93</v>
      </c>
      <c r="D95" s="33">
        <f>D96</f>
        <v>1</v>
      </c>
      <c r="E95" s="33">
        <f>E96</f>
        <v>1</v>
      </c>
      <c r="F95" s="40">
        <f t="shared" si="2"/>
        <v>100</v>
      </c>
      <c r="H95" s="59"/>
    </row>
    <row r="96" spans="1:8" ht="35.25" customHeight="1" x14ac:dyDescent="0.25">
      <c r="A96" s="12">
        <v>0</v>
      </c>
      <c r="B96" s="1" t="s">
        <v>94</v>
      </c>
      <c r="C96" s="2" t="s">
        <v>95</v>
      </c>
      <c r="D96" s="33">
        <v>1</v>
      </c>
      <c r="E96" s="33">
        <v>1</v>
      </c>
      <c r="F96" s="40">
        <f t="shared" si="2"/>
        <v>100</v>
      </c>
      <c r="H96" s="59"/>
    </row>
    <row r="97" spans="1:8" ht="47.25" customHeight="1" x14ac:dyDescent="0.25">
      <c r="A97" s="12">
        <v>0</v>
      </c>
      <c r="B97" s="1" t="s">
        <v>96</v>
      </c>
      <c r="C97" s="16" t="s">
        <v>121</v>
      </c>
      <c r="D97" s="33">
        <f>D98</f>
        <v>246.6</v>
      </c>
      <c r="E97" s="33">
        <f>E98</f>
        <v>246.6</v>
      </c>
      <c r="F97" s="40">
        <f t="shared" si="2"/>
        <v>100.00000000000001</v>
      </c>
      <c r="H97" s="59"/>
    </row>
    <row r="98" spans="1:8" ht="52.5" customHeight="1" x14ac:dyDescent="0.25">
      <c r="A98" s="12">
        <v>0</v>
      </c>
      <c r="B98" s="1" t="s">
        <v>97</v>
      </c>
      <c r="C98" s="16" t="s">
        <v>120</v>
      </c>
      <c r="D98" s="33">
        <v>246.6</v>
      </c>
      <c r="E98" s="33">
        <v>246.6</v>
      </c>
      <c r="F98" s="40">
        <f t="shared" si="2"/>
        <v>100.00000000000001</v>
      </c>
      <c r="H98" s="59"/>
    </row>
    <row r="99" spans="1:8" ht="34.5" hidden="1" customHeight="1" x14ac:dyDescent="0.25">
      <c r="A99" s="12">
        <v>0</v>
      </c>
      <c r="B99" s="1" t="s">
        <v>98</v>
      </c>
      <c r="C99" s="2" t="s">
        <v>99</v>
      </c>
      <c r="D99" s="33">
        <f>D100</f>
        <v>0</v>
      </c>
      <c r="E99" s="33">
        <f>E100</f>
        <v>0</v>
      </c>
      <c r="F99" s="40" t="e">
        <f t="shared" si="2"/>
        <v>#DIV/0!</v>
      </c>
      <c r="H99" s="59"/>
    </row>
    <row r="100" spans="1:8" ht="36" hidden="1" customHeight="1" x14ac:dyDescent="0.25">
      <c r="A100" s="12">
        <v>0</v>
      </c>
      <c r="B100" s="1" t="s">
        <v>100</v>
      </c>
      <c r="C100" s="2" t="s">
        <v>101</v>
      </c>
      <c r="D100" s="33">
        <v>0</v>
      </c>
      <c r="E100" s="33">
        <v>0</v>
      </c>
      <c r="F100" s="40" t="e">
        <f t="shared" si="2"/>
        <v>#DIV/0!</v>
      </c>
      <c r="H100" s="59"/>
    </row>
    <row r="101" spans="1:8" ht="15.75" x14ac:dyDescent="0.25">
      <c r="A101" s="28">
        <v>0</v>
      </c>
      <c r="B101" s="29" t="s">
        <v>102</v>
      </c>
      <c r="C101" s="30" t="s">
        <v>103</v>
      </c>
      <c r="D101" s="36">
        <f>D102+D108</f>
        <v>968.2</v>
      </c>
      <c r="E101" s="36">
        <f>E102+E108</f>
        <v>968.2</v>
      </c>
      <c r="F101" s="43">
        <f t="shared" si="2"/>
        <v>100</v>
      </c>
      <c r="H101" s="59"/>
    </row>
    <row r="102" spans="1:8" ht="55.5" customHeight="1" x14ac:dyDescent="0.25">
      <c r="A102" s="12">
        <v>0</v>
      </c>
      <c r="B102" s="1" t="s">
        <v>104</v>
      </c>
      <c r="C102" s="2" t="s">
        <v>116</v>
      </c>
      <c r="D102" s="33">
        <f>D103</f>
        <v>697</v>
      </c>
      <c r="E102" s="33">
        <f>E103</f>
        <v>697</v>
      </c>
      <c r="F102" s="40">
        <f t="shared" si="2"/>
        <v>100</v>
      </c>
      <c r="H102" s="59"/>
    </row>
    <row r="103" spans="1:8" ht="62.25" customHeight="1" x14ac:dyDescent="0.25">
      <c r="A103" s="12">
        <v>0</v>
      </c>
      <c r="B103" s="1" t="s">
        <v>105</v>
      </c>
      <c r="C103" s="2" t="s">
        <v>106</v>
      </c>
      <c r="D103" s="33">
        <v>697</v>
      </c>
      <c r="E103" s="33">
        <v>697</v>
      </c>
      <c r="F103" s="40">
        <f t="shared" si="2"/>
        <v>100</v>
      </c>
      <c r="H103" s="59"/>
    </row>
    <row r="104" spans="1:8" ht="28.5" hidden="1" customHeight="1" x14ac:dyDescent="0.25">
      <c r="A104" s="12">
        <v>0</v>
      </c>
      <c r="B104" s="1" t="s">
        <v>107</v>
      </c>
      <c r="C104" s="2" t="s">
        <v>108</v>
      </c>
      <c r="D104" s="33">
        <v>0</v>
      </c>
      <c r="E104" s="40"/>
      <c r="F104" s="40" t="e">
        <f t="shared" si="2"/>
        <v>#DIV/0!</v>
      </c>
      <c r="H104" s="59"/>
    </row>
    <row r="105" spans="1:8" ht="25.5" hidden="1" x14ac:dyDescent="0.25">
      <c r="A105" s="12">
        <v>0</v>
      </c>
      <c r="B105" s="1" t="s">
        <v>109</v>
      </c>
      <c r="C105" s="2" t="s">
        <v>110</v>
      </c>
      <c r="D105" s="33">
        <v>0</v>
      </c>
      <c r="E105" s="40"/>
      <c r="F105" s="40" t="e">
        <f t="shared" si="2"/>
        <v>#DIV/0!</v>
      </c>
    </row>
    <row r="106" spans="1:8" ht="15.75" hidden="1" x14ac:dyDescent="0.25">
      <c r="A106" s="12">
        <v>0</v>
      </c>
      <c r="B106" s="9" t="s">
        <v>111</v>
      </c>
      <c r="C106" s="2" t="s">
        <v>115</v>
      </c>
      <c r="D106" s="33">
        <v>0</v>
      </c>
      <c r="E106" s="41" t="s">
        <v>118</v>
      </c>
      <c r="F106" s="40" t="e">
        <f t="shared" si="2"/>
        <v>#VALUE!</v>
      </c>
    </row>
    <row r="107" spans="1:8" ht="15.75" hidden="1" x14ac:dyDescent="0.25">
      <c r="A107" s="12">
        <v>0</v>
      </c>
      <c r="B107" s="13" t="s">
        <v>112</v>
      </c>
      <c r="C107" s="2" t="s">
        <v>113</v>
      </c>
      <c r="D107" s="33">
        <v>0</v>
      </c>
      <c r="E107" s="40"/>
      <c r="F107" s="40" t="e">
        <f t="shared" si="2"/>
        <v>#DIV/0!</v>
      </c>
    </row>
    <row r="108" spans="1:8" ht="15.75" x14ac:dyDescent="0.25">
      <c r="A108" s="12">
        <v>0</v>
      </c>
      <c r="B108" s="13" t="s">
        <v>107</v>
      </c>
      <c r="C108" s="2" t="s">
        <v>108</v>
      </c>
      <c r="D108" s="33">
        <f>D109</f>
        <v>271.2</v>
      </c>
      <c r="E108" s="42">
        <f>E109</f>
        <v>271.2</v>
      </c>
      <c r="F108" s="40">
        <f t="shared" si="2"/>
        <v>100</v>
      </c>
    </row>
    <row r="109" spans="1:8" ht="25.5" customHeight="1" x14ac:dyDescent="0.25">
      <c r="A109" s="12">
        <v>0</v>
      </c>
      <c r="B109" s="13" t="s">
        <v>109</v>
      </c>
      <c r="C109" s="2" t="s">
        <v>110</v>
      </c>
      <c r="D109" s="33">
        <v>271.2</v>
      </c>
      <c r="E109" s="42">
        <v>271.2</v>
      </c>
      <c r="F109" s="40">
        <f t="shared" si="2"/>
        <v>100</v>
      </c>
    </row>
    <row r="110" spans="1:8" ht="15.75" x14ac:dyDescent="0.25">
      <c r="A110" s="80" t="s">
        <v>114</v>
      </c>
      <c r="B110" s="80"/>
      <c r="C110" s="15"/>
      <c r="D110" s="35">
        <f>D77+D21</f>
        <v>33265.699999999997</v>
      </c>
      <c r="E110" s="35">
        <f>E77+E21</f>
        <v>32818.199999999997</v>
      </c>
      <c r="F110" s="52">
        <f t="shared" si="2"/>
        <v>98.654770529404161</v>
      </c>
    </row>
  </sheetData>
  <autoFilter ref="A20:F86" xr:uid="{00000000-0001-0000-0000-000000000000}"/>
  <mergeCells count="13">
    <mergeCell ref="C4:D4"/>
    <mergeCell ref="C3:D3"/>
    <mergeCell ref="C10:C19"/>
    <mergeCell ref="D10:D19"/>
    <mergeCell ref="A10:B19"/>
    <mergeCell ref="A9:B9"/>
    <mergeCell ref="C6:D6"/>
    <mergeCell ref="C7:D7"/>
    <mergeCell ref="E10:E19"/>
    <mergeCell ref="F10:F19"/>
    <mergeCell ref="A110:B110"/>
    <mergeCell ref="C8:D8"/>
    <mergeCell ref="C5:D5"/>
  </mergeCells>
  <pageMargins left="0.7" right="0.7" top="0.75" bottom="0.75" header="0.3" footer="0.3"/>
  <pageSetup paperSize="9" scale="7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Спирина Т.А.</dc:creator>
  <cp:lastModifiedBy>1ПК</cp:lastModifiedBy>
  <cp:lastPrinted>2025-12-26T01:05:34Z</cp:lastPrinted>
  <dcterms:created xsi:type="dcterms:W3CDTF">2015-06-05T18:19:34Z</dcterms:created>
  <dcterms:modified xsi:type="dcterms:W3CDTF">2026-04-14T01:03:15Z</dcterms:modified>
</cp:coreProperties>
</file>